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'капітальні'!$A$1:$I$14</definedName>
    <definedName name="_xlnm.Print_Area" localSheetId="2">'КЕКВ'!$A$1:$O$33</definedName>
  </definedNames>
  <calcPr fullCalcOnLoad="1" fullPrecision="0"/>
</workbook>
</file>

<file path=xl/sharedStrings.xml><?xml version="1.0" encoding="utf-8"?>
<sst xmlns="http://schemas.openxmlformats.org/spreadsheetml/2006/main" count="68" uniqueCount="48">
  <si>
    <t>(грн.)</t>
  </si>
  <si>
    <t xml:space="preserve">Уточнений план на рік </t>
  </si>
  <si>
    <t xml:space="preserve">% до </t>
  </si>
  <si>
    <t>року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</si>
  <si>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</si>
  <si>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</si>
  <si>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</si>
  <si>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</si>
  <si>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</si>
  <si>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</si>
  <si>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</si>
  <si>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</si>
  <si>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</si>
  <si>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</si>
  <si>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</si>
  <si>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</si>
  <si>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</si>
  <si>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</si>
  <si>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</si>
  <si>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</si>
  <si>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</si>
  <si>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</si>
  <si>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</si>
  <si>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</si>
  <si>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</si>
  <si>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</si>
  <si>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</si>
  <si>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</si>
  <si>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</si>
  <si>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</si>
  <si>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</si>
  <si>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</si>
  <si>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</si>
  <si>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</si>
  <si>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</si>
  <si>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</si>
  <si>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</si>
  <si>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</si>
  <si>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</si>
  <si>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</si>
  <si>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</si>
  <si>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</si>
  <si>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>1 місяця</t>
  </si>
  <si>
    <t xml:space="preserve">   </t>
  </si>
  <si>
    <t xml:space="preserve">станом на 05.07.2019 </t>
  </si>
  <si>
    <t>Уточнений план на 7 міс.</t>
  </si>
  <si>
    <t>Всього профінансовано на 05.07.2019</t>
  </si>
  <si>
    <t>Профінансовано за тиждень з 21.06.2019  по 05.07.2019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</si>
</sst>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);\-#,##0.00"/>
    <numFmt numFmtId="181" formatCode="#,##0.00_ ;\-#,##0.00\ "/>
    <numFmt numFmtId="182" formatCode="#0.00"/>
    <numFmt numFmtId="183" formatCode="0.0"/>
  </numFmts>
  <fonts count="51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1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1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0" fontId="6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3" xfId="52" applyNumberFormat="1" applyFont="1" applyFill="1" applyBorder="1" applyAlignment="1">
      <alignment horizontal="center" vertical="center"/>
      <protection/>
    </xf>
    <xf numFmtId="4" fontId="6" fillId="0" borderId="13" xfId="52" applyNumberFormat="1" applyFont="1" applyFill="1" applyBorder="1" applyAlignment="1">
      <alignment horizontal="center" vertical="center"/>
      <protection/>
    </xf>
    <xf numFmtId="4" fontId="13" fillId="0" borderId="13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13" xfId="0" applyNumberFormat="1" applyFill="1" applyBorder="1" applyAlignment="1" applyProtection="1">
      <alignment horizontal="center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Fill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>
      <alignment horizontal="center" vertical="center"/>
    </xf>
    <xf numFmtId="4" fontId="11" fillId="0" borderId="14" xfId="52" applyNumberFormat="1" applyFont="1" applyFill="1" applyBorder="1" applyAlignment="1">
      <alignment horizontal="center" vertical="center"/>
      <protection/>
    </xf>
    <xf numFmtId="4" fontId="15" fillId="0" borderId="14" xfId="52" applyNumberFormat="1" applyFont="1" applyFill="1" applyBorder="1" applyAlignment="1">
      <alignment horizontal="center" vertical="center"/>
      <protection/>
    </xf>
    <xf numFmtId="4" fontId="15" fillId="0" borderId="13" xfId="52" applyNumberFormat="1" applyFont="1" applyFill="1" applyBorder="1" applyAlignment="1">
      <alignment horizontal="center" vertical="center"/>
      <protection/>
    </xf>
    <xf numFmtId="4" fontId="11" fillId="0" borderId="13" xfId="52" applyNumberFormat="1" applyFont="1" applyFill="1" applyBorder="1" applyAlignment="1">
      <alignment horizontal="center" vertical="center"/>
      <protection/>
    </xf>
    <xf numFmtId="4" fontId="6" fillId="0" borderId="14" xfId="52" applyNumberFormat="1" applyFont="1" applyFill="1" applyBorder="1" applyAlignment="1">
      <alignment horizontal="center" vertical="center"/>
      <protection/>
    </xf>
    <xf numFmtId="4" fontId="12" fillId="0" borderId="13" xfId="55" applyNumberFormat="1" applyBorder="1" applyAlignment="1">
      <alignment horizontal="center" vertical="center" wrapText="1"/>
      <protection/>
    </xf>
    <xf numFmtId="0" fontId="12" fillId="0" borderId="10" xfId="54" applyFill="1" applyBorder="1" applyAlignment="1">
      <alignment horizontal="left" wrapText="1"/>
      <protection/>
    </xf>
    <xf numFmtId="0" fontId="0" fillId="0" borderId="14" xfId="0" applyNumberForma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2" fillId="0" borderId="14" xfId="54" applyFill="1" applyBorder="1" applyAlignment="1">
      <alignment horizontal="left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0" xfId="54" applyFont="1" applyFill="1" applyBorder="1" applyAlignment="1">
      <alignment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4" xfId="0" applyNumberFormat="1" applyFont="1" applyFill="1" applyBorder="1" applyAlignment="1" applyProtection="1">
      <alignment horizontal="left" wrapText="1"/>
      <protection/>
    </xf>
    <xf numFmtId="0" fontId="14" fillId="0" borderId="14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8" fillId="0" borderId="13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Обычный_капітальні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C9" sqref="C9:F14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44" t="s">
        <v>31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5" t="str">
        <f>КЕКВ!C2</f>
        <v>станом на 05.07.2019 </v>
      </c>
      <c r="B4" s="45"/>
      <c r="C4" s="45"/>
      <c r="D4" s="45"/>
      <c r="E4" s="45"/>
      <c r="F4" s="45"/>
      <c r="G4" s="45"/>
      <c r="H4" s="45"/>
      <c r="I4" s="45"/>
    </row>
    <row r="6" spans="8:9" ht="12.75">
      <c r="H6" s="10"/>
      <c r="I6" s="10" t="s">
        <v>0</v>
      </c>
    </row>
    <row r="7" spans="1:9" ht="22.5" customHeight="1">
      <c r="A7" s="54" t="s">
        <v>5</v>
      </c>
      <c r="B7" s="54"/>
      <c r="C7" s="46" t="s">
        <v>1</v>
      </c>
      <c r="D7" s="47" t="str">
        <f>КЕКВ!G5</f>
        <v>Уточнений план на 7 міс.</v>
      </c>
      <c r="E7" s="46" t="str">
        <f>КЕКВ!H5</f>
        <v>Всього профінансовано на 05.07.2019</v>
      </c>
      <c r="F7" s="41" t="str">
        <f>КЕКВ!I5</f>
        <v>Профінансовано за тиждень з 21.06.2019  по 05.07.2019</v>
      </c>
      <c r="G7" s="47" t="s">
        <v>41</v>
      </c>
      <c r="H7" s="52" t="s">
        <v>2</v>
      </c>
      <c r="I7" s="53"/>
    </row>
    <row r="8" spans="1:9" ht="31.5" customHeight="1">
      <c r="A8" s="55"/>
      <c r="B8" s="55"/>
      <c r="C8" s="41"/>
      <c r="D8" s="48"/>
      <c r="E8" s="41"/>
      <c r="F8" s="42"/>
      <c r="G8" s="48"/>
      <c r="H8" s="11" t="s">
        <v>42</v>
      </c>
      <c r="I8" s="12" t="s">
        <v>3</v>
      </c>
    </row>
    <row r="9" spans="1:9" ht="39" customHeight="1">
      <c r="A9" s="39" t="s">
        <v>32</v>
      </c>
      <c r="B9" s="43"/>
      <c r="C9" s="25">
        <v>10259381</v>
      </c>
      <c r="D9" s="25">
        <v>6362664</v>
      </c>
      <c r="E9" s="25">
        <v>4937040.83</v>
      </c>
      <c r="F9" s="25">
        <v>572515.7</v>
      </c>
      <c r="G9" s="25">
        <f>D9-E9</f>
        <v>1425623.17</v>
      </c>
      <c r="H9" s="20">
        <f aca="true" t="shared" si="0" ref="H9:H16">E9/D9*100</f>
        <v>77.59</v>
      </c>
      <c r="I9" s="20">
        <f aca="true" t="shared" si="1" ref="I9:I16">E9/C9*100</f>
        <v>48.12</v>
      </c>
    </row>
    <row r="10" spans="1:9" ht="55.5" customHeight="1">
      <c r="A10" s="39" t="s">
        <v>33</v>
      </c>
      <c r="B10" s="43"/>
      <c r="C10" s="25">
        <v>77284747</v>
      </c>
      <c r="D10" s="25">
        <v>48330150</v>
      </c>
      <c r="E10" s="25">
        <v>38647168.81</v>
      </c>
      <c r="F10" s="25">
        <v>6297658.15</v>
      </c>
      <c r="G10" s="25">
        <f aca="true" t="shared" si="2" ref="G10:G15">D10-E10</f>
        <v>9682981.19</v>
      </c>
      <c r="H10" s="20">
        <f t="shared" si="0"/>
        <v>79.96</v>
      </c>
      <c r="I10" s="20">
        <f t="shared" si="1"/>
        <v>50.01</v>
      </c>
    </row>
    <row r="11" spans="1:9" ht="39" customHeight="1">
      <c r="A11" s="39" t="s">
        <v>34</v>
      </c>
      <c r="B11" s="40"/>
      <c r="C11" s="25">
        <v>110939458.02</v>
      </c>
      <c r="D11" s="25">
        <v>62406972.36</v>
      </c>
      <c r="E11" s="25">
        <v>51028433.27</v>
      </c>
      <c r="F11" s="25">
        <v>989880.11</v>
      </c>
      <c r="G11" s="25">
        <f t="shared" si="2"/>
        <v>11378539.09</v>
      </c>
      <c r="H11" s="20">
        <f t="shared" si="0"/>
        <v>81.77</v>
      </c>
      <c r="I11" s="20">
        <f t="shared" si="1"/>
        <v>46</v>
      </c>
    </row>
    <row r="12" spans="1:9" ht="51" customHeight="1">
      <c r="A12" s="39" t="s">
        <v>35</v>
      </c>
      <c r="B12" s="43"/>
      <c r="C12" s="25">
        <v>6945793</v>
      </c>
      <c r="D12" s="25">
        <v>4188156</v>
      </c>
      <c r="E12" s="25">
        <v>3204246.75</v>
      </c>
      <c r="F12" s="25">
        <v>286901.07</v>
      </c>
      <c r="G12" s="25">
        <f t="shared" si="2"/>
        <v>983909.25</v>
      </c>
      <c r="H12" s="20">
        <f t="shared" si="0"/>
        <v>76.51</v>
      </c>
      <c r="I12" s="20">
        <f t="shared" si="1"/>
        <v>46.13</v>
      </c>
    </row>
    <row r="13" spans="1:9" ht="39" customHeight="1">
      <c r="A13" s="39" t="s">
        <v>36</v>
      </c>
      <c r="B13" s="40"/>
      <c r="C13" s="25">
        <v>16570366</v>
      </c>
      <c r="D13" s="25">
        <v>14046316</v>
      </c>
      <c r="E13" s="25">
        <v>8424574.18</v>
      </c>
      <c r="F13" s="25">
        <v>397261.43</v>
      </c>
      <c r="G13" s="25">
        <f t="shared" si="2"/>
        <v>5621741.82</v>
      </c>
      <c r="H13" s="20">
        <f t="shared" si="0"/>
        <v>59.98</v>
      </c>
      <c r="I13" s="20">
        <f t="shared" si="1"/>
        <v>50.84</v>
      </c>
    </row>
    <row r="14" spans="1:9" ht="38.25" customHeight="1">
      <c r="A14" s="39" t="s">
        <v>37</v>
      </c>
      <c r="B14" s="40"/>
      <c r="C14" s="25">
        <v>22387233</v>
      </c>
      <c r="D14" s="25">
        <v>13266972</v>
      </c>
      <c r="E14" s="25">
        <v>11663128.69</v>
      </c>
      <c r="F14" s="25">
        <v>988659.95</v>
      </c>
      <c r="G14" s="25">
        <f t="shared" si="2"/>
        <v>1603843.31</v>
      </c>
      <c r="H14" s="20">
        <f t="shared" si="0"/>
        <v>87.91</v>
      </c>
      <c r="I14" s="20">
        <f t="shared" si="1"/>
        <v>52.1</v>
      </c>
    </row>
    <row r="15" spans="1:11" ht="53.25" customHeight="1" hidden="1">
      <c r="A15" s="49" t="s">
        <v>38</v>
      </c>
      <c r="B15" s="40"/>
      <c r="C15" s="25"/>
      <c r="D15" s="25"/>
      <c r="E15" s="25"/>
      <c r="F15" s="25"/>
      <c r="G15" s="25">
        <f t="shared" si="2"/>
        <v>0</v>
      </c>
      <c r="H15" s="20" t="e">
        <f t="shared" si="0"/>
        <v>#DIV/0!</v>
      </c>
      <c r="I15" s="20" t="e">
        <f t="shared" si="1"/>
        <v>#DIV/0!</v>
      </c>
      <c r="K15" s="8"/>
    </row>
    <row r="16" spans="1:9" ht="15" customHeight="1">
      <c r="A16" s="50" t="s">
        <v>4</v>
      </c>
      <c r="B16" s="51"/>
      <c r="C16" s="19">
        <f>SUM(C9:C15)</f>
        <v>244386978.02</v>
      </c>
      <c r="D16" s="19">
        <f>SUM(D9:D15)</f>
        <v>148601230.36</v>
      </c>
      <c r="E16" s="19">
        <f>SUM(E9:E15)</f>
        <v>117904592.53</v>
      </c>
      <c r="F16" s="19">
        <f>SUM(F9:F15)</f>
        <v>9532876.41</v>
      </c>
      <c r="G16" s="19">
        <f>SUM(G9:G15)</f>
        <v>30696637.83</v>
      </c>
      <c r="H16" s="19">
        <f t="shared" si="0"/>
        <v>79.34</v>
      </c>
      <c r="I16" s="19">
        <f t="shared" si="1"/>
        <v>48.25</v>
      </c>
    </row>
    <row r="17" ht="12.75">
      <c r="K17" s="1"/>
    </row>
    <row r="18" ht="12.75">
      <c r="E18" t="s">
        <v>43</v>
      </c>
    </row>
    <row r="19" spans="5:6" ht="12.75">
      <c r="E19" s="8"/>
      <c r="F19" s="15"/>
    </row>
    <row r="20" ht="12.75">
      <c r="E20" s="8"/>
    </row>
  </sheetData>
  <sheetProtection/>
  <mergeCells count="17"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  <mergeCell ref="A14:B14"/>
    <mergeCell ref="F7:F8"/>
    <mergeCell ref="A9:B9"/>
    <mergeCell ref="A3:I3"/>
    <mergeCell ref="A4:I4"/>
    <mergeCell ref="C7:C8"/>
    <mergeCell ref="D7:D8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45" t="s">
        <v>39</v>
      </c>
      <c r="B1" s="45"/>
      <c r="C1" s="45"/>
      <c r="D1" s="45"/>
      <c r="E1" s="45"/>
      <c r="F1" s="45"/>
      <c r="G1" s="45"/>
      <c r="H1" s="45"/>
      <c r="I1" s="45"/>
    </row>
    <row r="2" spans="1:9" ht="15.75">
      <c r="A2" s="45" t="str">
        <f>КЕКВ!C2</f>
        <v>станом на 05.07.2019 </v>
      </c>
      <c r="B2" s="45"/>
      <c r="C2" s="45"/>
      <c r="D2" s="45"/>
      <c r="E2" s="45"/>
      <c r="F2" s="45"/>
      <c r="G2" s="45"/>
      <c r="H2" s="45"/>
      <c r="I2" s="45"/>
    </row>
    <row r="4" spans="8:9" ht="12.75">
      <c r="H4" s="10"/>
      <c r="I4" s="10" t="s">
        <v>0</v>
      </c>
    </row>
    <row r="5" spans="1:10" ht="22.5" customHeight="1">
      <c r="A5" s="54" t="s">
        <v>5</v>
      </c>
      <c r="B5" s="54"/>
      <c r="C5" s="46" t="s">
        <v>1</v>
      </c>
      <c r="D5" s="47" t="str">
        <f>КЕКВ!G5</f>
        <v>Уточнений план на 7 міс.</v>
      </c>
      <c r="E5" s="46" t="str">
        <f>КЕКВ!H5</f>
        <v>Всього профінансовано на 05.07.2019</v>
      </c>
      <c r="F5" s="41" t="str">
        <f>КЕКВ!I5</f>
        <v>Профінансовано за тиждень з 21.06.2019  по 05.07.2019</v>
      </c>
      <c r="G5" s="47" t="s">
        <v>41</v>
      </c>
      <c r="H5" s="52" t="s">
        <v>2</v>
      </c>
      <c r="I5" s="53"/>
      <c r="J5" s="14"/>
    </row>
    <row r="6" spans="1:9" ht="27.75" customHeight="1">
      <c r="A6" s="55"/>
      <c r="B6" s="55"/>
      <c r="C6" s="41"/>
      <c r="D6" s="48"/>
      <c r="E6" s="41"/>
      <c r="F6" s="42"/>
      <c r="G6" s="48"/>
      <c r="H6" s="11" t="s">
        <v>42</v>
      </c>
      <c r="I6" s="12" t="s">
        <v>3</v>
      </c>
    </row>
    <row r="7" spans="1:9" ht="27.75" customHeight="1">
      <c r="A7" s="61" t="s">
        <v>32</v>
      </c>
      <c r="B7" s="62"/>
      <c r="C7" s="38">
        <v>65000</v>
      </c>
      <c r="D7" s="38">
        <v>65000</v>
      </c>
      <c r="E7" s="38">
        <v>60666</v>
      </c>
      <c r="F7" s="38"/>
      <c r="G7" s="30">
        <f aca="true" t="shared" si="0" ref="G7:G14">D7-E7</f>
        <v>4334</v>
      </c>
      <c r="H7" s="32"/>
      <c r="I7" s="32"/>
    </row>
    <row r="8" spans="1:9" ht="37.5" customHeight="1">
      <c r="A8" s="58" t="s">
        <v>33</v>
      </c>
      <c r="B8" s="60"/>
      <c r="C8" s="38">
        <v>734927</v>
      </c>
      <c r="D8" s="38">
        <v>705767</v>
      </c>
      <c r="E8" s="38">
        <v>49932</v>
      </c>
      <c r="F8" s="38"/>
      <c r="G8" s="30">
        <f t="shared" si="0"/>
        <v>655835</v>
      </c>
      <c r="H8" s="20">
        <f aca="true" t="shared" si="1" ref="H8:H14">E8/D8*100</f>
        <v>7.07</v>
      </c>
      <c r="I8" s="20">
        <f aca="true" t="shared" si="2" ref="I8:I14">E8/C8*100</f>
        <v>6.79</v>
      </c>
    </row>
    <row r="9" spans="1:9" ht="37.5" customHeight="1" hidden="1">
      <c r="A9" s="58" t="s">
        <v>34</v>
      </c>
      <c r="B9" s="59"/>
      <c r="C9" s="38"/>
      <c r="D9" s="38"/>
      <c r="E9" s="38"/>
      <c r="F9" s="38"/>
      <c r="G9" s="30">
        <f t="shared" si="0"/>
        <v>0</v>
      </c>
      <c r="H9" s="20" t="e">
        <f>E9/D9*100</f>
        <v>#DIV/0!</v>
      </c>
      <c r="I9" s="20" t="e">
        <f>E9/C9*100</f>
        <v>#DIV/0!</v>
      </c>
    </row>
    <row r="10" spans="1:12" ht="39.75" customHeight="1">
      <c r="A10" s="58" t="s">
        <v>35</v>
      </c>
      <c r="B10" s="59"/>
      <c r="C10" s="38">
        <v>147074</v>
      </c>
      <c r="D10" s="38">
        <v>147074</v>
      </c>
      <c r="E10" s="38">
        <v>95861</v>
      </c>
      <c r="F10" s="38">
        <v>2308</v>
      </c>
      <c r="G10" s="30">
        <f t="shared" si="0"/>
        <v>51213</v>
      </c>
      <c r="H10" s="20">
        <f t="shared" si="1"/>
        <v>65.18</v>
      </c>
      <c r="I10" s="20">
        <f t="shared" si="2"/>
        <v>65.18</v>
      </c>
      <c r="J10" s="16"/>
      <c r="L10" s="8"/>
    </row>
    <row r="11" spans="1:9" ht="55.5" customHeight="1">
      <c r="A11" s="58" t="s">
        <v>36</v>
      </c>
      <c r="B11" s="59"/>
      <c r="C11" s="38">
        <v>3948619</v>
      </c>
      <c r="D11" s="38">
        <v>3948619</v>
      </c>
      <c r="E11" s="38">
        <v>1052558</v>
      </c>
      <c r="F11" s="38"/>
      <c r="G11" s="30">
        <f t="shared" si="0"/>
        <v>2896061</v>
      </c>
      <c r="H11" s="20">
        <f t="shared" si="1"/>
        <v>26.66</v>
      </c>
      <c r="I11" s="20">
        <f t="shared" si="2"/>
        <v>26.66</v>
      </c>
    </row>
    <row r="12" spans="1:9" ht="53.25" customHeight="1">
      <c r="A12" s="49" t="s">
        <v>38</v>
      </c>
      <c r="B12" s="40"/>
      <c r="C12" s="38">
        <v>32000</v>
      </c>
      <c r="D12" s="38">
        <v>32000</v>
      </c>
      <c r="E12" s="38">
        <v>32000</v>
      </c>
      <c r="F12" s="38"/>
      <c r="G12" s="30">
        <f t="shared" si="0"/>
        <v>0</v>
      </c>
      <c r="H12" s="20">
        <f>E12/D12*100</f>
        <v>100</v>
      </c>
      <c r="I12" s="20">
        <f>E12/C12*100</f>
        <v>100</v>
      </c>
    </row>
    <row r="13" spans="1:9" ht="54" customHeight="1" hidden="1">
      <c r="A13" s="56"/>
      <c r="B13" s="57"/>
      <c r="C13" s="26"/>
      <c r="D13" s="26"/>
      <c r="E13" s="26"/>
      <c r="F13" s="26"/>
      <c r="G13" s="20">
        <f t="shared" si="0"/>
        <v>0</v>
      </c>
      <c r="H13" s="20" t="e">
        <f t="shared" si="1"/>
        <v>#DIV/0!</v>
      </c>
      <c r="I13" s="20" t="e">
        <f t="shared" si="2"/>
        <v>#DIV/0!</v>
      </c>
    </row>
    <row r="14" spans="1:9" ht="14.25">
      <c r="A14" s="50" t="s">
        <v>4</v>
      </c>
      <c r="B14" s="51"/>
      <c r="C14" s="27">
        <f>SUM(C7:C13)</f>
        <v>4927620</v>
      </c>
      <c r="D14" s="27">
        <f>SUM(D7:D13)</f>
        <v>4898460</v>
      </c>
      <c r="E14" s="27">
        <f>SUM(E7:E13)</f>
        <v>1291017</v>
      </c>
      <c r="F14" s="27">
        <f>SUM(F7:F13)</f>
        <v>2308</v>
      </c>
      <c r="G14" s="28">
        <f t="shared" si="0"/>
        <v>3607443</v>
      </c>
      <c r="H14" s="28">
        <f t="shared" si="1"/>
        <v>26.36</v>
      </c>
      <c r="I14" s="28">
        <f t="shared" si="2"/>
        <v>26.2</v>
      </c>
    </row>
  </sheetData>
  <sheetProtection/>
  <mergeCells count="17">
    <mergeCell ref="A12:B12"/>
    <mergeCell ref="A13:B13"/>
    <mergeCell ref="A14:B14"/>
    <mergeCell ref="G5:G6"/>
    <mergeCell ref="A11:B11"/>
    <mergeCell ref="A8:B8"/>
    <mergeCell ref="A10:B10"/>
    <mergeCell ref="A9:B9"/>
    <mergeCell ref="A7:B7"/>
    <mergeCell ref="A1:I1"/>
    <mergeCell ref="A2:I2"/>
    <mergeCell ref="A5:B6"/>
    <mergeCell ref="C5:C6"/>
    <mergeCell ref="D5:D6"/>
    <mergeCell ref="E5:E6"/>
    <mergeCell ref="F5:F6"/>
    <mergeCell ref="H5:I5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Zeros="0" zoomScalePageLayoutView="0" workbookViewId="0" topLeftCell="A1">
      <selection activeCell="F25" sqref="F25:I27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7.710937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6384" width="9.140625" style="2" customWidth="1"/>
  </cols>
  <sheetData>
    <row r="1" spans="1:12" ht="15.75">
      <c r="A1" s="17"/>
      <c r="B1" s="17"/>
      <c r="C1" s="17"/>
      <c r="D1" s="17"/>
      <c r="E1" s="17"/>
      <c r="F1" s="17"/>
      <c r="G1" s="18" t="s">
        <v>40</v>
      </c>
      <c r="H1" s="17"/>
      <c r="I1" s="17"/>
      <c r="J1" s="17"/>
      <c r="K1" s="17"/>
      <c r="L1" s="17"/>
    </row>
    <row r="2" spans="1:15" ht="15.75">
      <c r="A2" s="17"/>
      <c r="B2" s="17"/>
      <c r="C2" s="45" t="s">
        <v>44</v>
      </c>
      <c r="D2" s="45"/>
      <c r="E2" s="45"/>
      <c r="F2" s="45"/>
      <c r="G2" s="45"/>
      <c r="H2" s="45"/>
      <c r="I2" s="45"/>
      <c r="J2" s="45"/>
      <c r="K2" s="45"/>
      <c r="L2" s="24"/>
      <c r="M2" s="24"/>
      <c r="N2" s="24"/>
      <c r="O2" s="24"/>
    </row>
    <row r="3" spans="1:12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1:12" ht="12.75">
      <c r="K4" s="9"/>
      <c r="L4" s="9" t="s">
        <v>0</v>
      </c>
    </row>
    <row r="5" spans="1:12" ht="12" customHeight="1">
      <c r="A5" s="80" t="s">
        <v>30</v>
      </c>
      <c r="B5" s="74" t="s">
        <v>24</v>
      </c>
      <c r="C5" s="75"/>
      <c r="D5" s="75"/>
      <c r="E5" s="76"/>
      <c r="F5" s="41" t="s">
        <v>1</v>
      </c>
      <c r="G5" s="47" t="s">
        <v>45</v>
      </c>
      <c r="H5" s="46" t="s">
        <v>46</v>
      </c>
      <c r="I5" s="41" t="s">
        <v>47</v>
      </c>
      <c r="J5" s="47" t="s">
        <v>41</v>
      </c>
      <c r="K5" s="52" t="s">
        <v>2</v>
      </c>
      <c r="L5" s="53"/>
    </row>
    <row r="6" spans="1:12" ht="38.25" customHeight="1">
      <c r="A6" s="81"/>
      <c r="B6" s="77"/>
      <c r="C6" s="78"/>
      <c r="D6" s="78"/>
      <c r="E6" s="79"/>
      <c r="F6" s="42"/>
      <c r="G6" s="48"/>
      <c r="H6" s="41"/>
      <c r="I6" s="42"/>
      <c r="J6" s="48"/>
      <c r="K6" s="11" t="s">
        <v>42</v>
      </c>
      <c r="L6" s="12" t="s">
        <v>3</v>
      </c>
    </row>
    <row r="7" spans="1:12" ht="15">
      <c r="A7" s="6">
        <v>2111</v>
      </c>
      <c r="B7" s="64" t="s">
        <v>23</v>
      </c>
      <c r="C7" s="65"/>
      <c r="D7" s="65"/>
      <c r="E7" s="66"/>
      <c r="F7" s="25">
        <v>70304983</v>
      </c>
      <c r="G7" s="25">
        <v>42960201</v>
      </c>
      <c r="H7" s="25">
        <v>34955820.06</v>
      </c>
      <c r="I7" s="25">
        <v>5602251.82</v>
      </c>
      <c r="J7" s="21">
        <f aca="true" t="shared" si="0" ref="J7:J27">G7-H7</f>
        <v>8004380.94</v>
      </c>
      <c r="K7" s="21">
        <f aca="true" t="shared" si="1" ref="K7:K28">H7/G7*100</f>
        <v>81.37</v>
      </c>
      <c r="L7" s="21">
        <f aca="true" t="shared" si="2" ref="L7:L28">H7/F7*100</f>
        <v>49.72</v>
      </c>
    </row>
    <row r="8" spans="1:12" ht="15">
      <c r="A8" s="6">
        <v>2120</v>
      </c>
      <c r="B8" s="63" t="s">
        <v>22</v>
      </c>
      <c r="C8" s="63"/>
      <c r="D8" s="63"/>
      <c r="E8" s="63"/>
      <c r="F8" s="25">
        <v>15587633</v>
      </c>
      <c r="G8" s="25">
        <v>9546218</v>
      </c>
      <c r="H8" s="25">
        <v>7860729.89</v>
      </c>
      <c r="I8" s="25">
        <v>1242646.27</v>
      </c>
      <c r="J8" s="21">
        <f t="shared" si="0"/>
        <v>1685488.11</v>
      </c>
      <c r="K8" s="21">
        <f t="shared" si="1"/>
        <v>82.34</v>
      </c>
      <c r="L8" s="21">
        <f t="shared" si="2"/>
        <v>50.43</v>
      </c>
    </row>
    <row r="9" spans="1:12" ht="15">
      <c r="A9" s="6">
        <v>2210</v>
      </c>
      <c r="B9" s="63" t="s">
        <v>21</v>
      </c>
      <c r="C9" s="63"/>
      <c r="D9" s="63"/>
      <c r="E9" s="63"/>
      <c r="F9" s="25">
        <v>2538953</v>
      </c>
      <c r="G9" s="25">
        <v>1931219</v>
      </c>
      <c r="H9" s="25">
        <v>1469191.17</v>
      </c>
      <c r="I9" s="25">
        <v>582016.7</v>
      </c>
      <c r="J9" s="21">
        <f t="shared" si="0"/>
        <v>462027.83</v>
      </c>
      <c r="K9" s="21">
        <f t="shared" si="1"/>
        <v>76.08</v>
      </c>
      <c r="L9" s="21">
        <f t="shared" si="2"/>
        <v>57.87</v>
      </c>
    </row>
    <row r="10" spans="1:12" ht="15">
      <c r="A10" s="6">
        <v>2220</v>
      </c>
      <c r="B10" s="63" t="s">
        <v>20</v>
      </c>
      <c r="C10" s="63"/>
      <c r="D10" s="63"/>
      <c r="E10" s="63"/>
      <c r="F10" s="25">
        <v>36200</v>
      </c>
      <c r="G10" s="25">
        <v>26178</v>
      </c>
      <c r="H10" s="25">
        <v>6847.45</v>
      </c>
      <c r="I10" s="25">
        <v>0</v>
      </c>
      <c r="J10" s="21">
        <f t="shared" si="0"/>
        <v>19330.55</v>
      </c>
      <c r="K10" s="21">
        <f t="shared" si="1"/>
        <v>26.16</v>
      </c>
      <c r="L10" s="21">
        <f t="shared" si="2"/>
        <v>18.92</v>
      </c>
    </row>
    <row r="11" spans="1:12" ht="15">
      <c r="A11" s="6">
        <v>2230</v>
      </c>
      <c r="B11" s="63" t="s">
        <v>19</v>
      </c>
      <c r="C11" s="63"/>
      <c r="D11" s="63"/>
      <c r="E11" s="63"/>
      <c r="F11" s="25">
        <v>2043553</v>
      </c>
      <c r="G11" s="25">
        <v>1246840</v>
      </c>
      <c r="H11" s="25">
        <v>1037727.14</v>
      </c>
      <c r="I11" s="25">
        <v>12335.61</v>
      </c>
      <c r="J11" s="21">
        <f t="shared" si="0"/>
        <v>209112.86</v>
      </c>
      <c r="K11" s="21">
        <f t="shared" si="1"/>
        <v>83.23</v>
      </c>
      <c r="L11" s="21">
        <f t="shared" si="2"/>
        <v>50.78</v>
      </c>
    </row>
    <row r="12" spans="1:12" ht="15">
      <c r="A12" s="6">
        <v>2240</v>
      </c>
      <c r="B12" s="63" t="s">
        <v>18</v>
      </c>
      <c r="C12" s="63"/>
      <c r="D12" s="63"/>
      <c r="E12" s="63"/>
      <c r="F12" s="25">
        <v>13722053</v>
      </c>
      <c r="G12" s="25">
        <v>11633102.62</v>
      </c>
      <c r="H12" s="25">
        <v>8079899.45</v>
      </c>
      <c r="I12" s="25">
        <v>332635.28</v>
      </c>
      <c r="J12" s="21">
        <f t="shared" si="0"/>
        <v>3553203.17</v>
      </c>
      <c r="K12" s="21">
        <f t="shared" si="1"/>
        <v>69.46</v>
      </c>
      <c r="L12" s="21">
        <f t="shared" si="2"/>
        <v>58.88</v>
      </c>
    </row>
    <row r="13" spans="1:12" ht="15">
      <c r="A13" s="6">
        <v>2250</v>
      </c>
      <c r="B13" s="63" t="s">
        <v>17</v>
      </c>
      <c r="C13" s="63"/>
      <c r="D13" s="63"/>
      <c r="E13" s="63"/>
      <c r="F13" s="25">
        <v>256218</v>
      </c>
      <c r="G13" s="25">
        <v>163460</v>
      </c>
      <c r="H13" s="25">
        <v>96875.2</v>
      </c>
      <c r="I13" s="25">
        <v>961.42</v>
      </c>
      <c r="J13" s="21">
        <f t="shared" si="0"/>
        <v>66584.8</v>
      </c>
      <c r="K13" s="21">
        <f t="shared" si="1"/>
        <v>59.27</v>
      </c>
      <c r="L13" s="21">
        <f t="shared" si="2"/>
        <v>37.81</v>
      </c>
    </row>
    <row r="14" spans="1:12" s="5" customFormat="1" ht="15.75">
      <c r="A14" s="7">
        <v>2270</v>
      </c>
      <c r="B14" s="85" t="s">
        <v>26</v>
      </c>
      <c r="C14" s="86"/>
      <c r="D14" s="86"/>
      <c r="E14" s="87"/>
      <c r="F14" s="33">
        <f>F15+F16+F17+F18+F19</f>
        <v>13238059</v>
      </c>
      <c r="G14" s="33">
        <f>G15+G16+G17+G18+G19</f>
        <v>8086003</v>
      </c>
      <c r="H14" s="33">
        <f>H15+H16+H17+H18+H19</f>
        <v>5701929.57</v>
      </c>
      <c r="I14" s="33">
        <f>I15+I16+I17+I18+I19</f>
        <v>131104.77</v>
      </c>
      <c r="J14" s="22">
        <f t="shared" si="0"/>
        <v>2384073.43</v>
      </c>
      <c r="K14" s="22">
        <f t="shared" si="1"/>
        <v>70.52</v>
      </c>
      <c r="L14" s="22">
        <f t="shared" si="2"/>
        <v>43.07</v>
      </c>
    </row>
    <row r="15" spans="1:12" ht="15">
      <c r="A15" s="6">
        <v>2271</v>
      </c>
      <c r="B15" s="63" t="s">
        <v>16</v>
      </c>
      <c r="C15" s="63"/>
      <c r="D15" s="63"/>
      <c r="E15" s="63"/>
      <c r="F15" s="25">
        <v>7901543</v>
      </c>
      <c r="G15" s="25">
        <v>4799432</v>
      </c>
      <c r="H15" s="25">
        <v>3603435.99</v>
      </c>
      <c r="I15" s="25">
        <v>0</v>
      </c>
      <c r="J15" s="21">
        <f t="shared" si="0"/>
        <v>1195996.01</v>
      </c>
      <c r="K15" s="21">
        <f t="shared" si="1"/>
        <v>75.08</v>
      </c>
      <c r="L15" s="21">
        <f t="shared" si="2"/>
        <v>45.6</v>
      </c>
    </row>
    <row r="16" spans="1:12" ht="15">
      <c r="A16" s="6">
        <v>2272</v>
      </c>
      <c r="B16" s="63" t="s">
        <v>15</v>
      </c>
      <c r="C16" s="63"/>
      <c r="D16" s="63"/>
      <c r="E16" s="63"/>
      <c r="F16" s="25">
        <v>209187</v>
      </c>
      <c r="G16" s="25">
        <v>119620</v>
      </c>
      <c r="H16" s="25">
        <v>91529.78</v>
      </c>
      <c r="I16" s="25">
        <v>201.03</v>
      </c>
      <c r="J16" s="21">
        <f t="shared" si="0"/>
        <v>28090.22</v>
      </c>
      <c r="K16" s="21">
        <f t="shared" si="1"/>
        <v>76.52</v>
      </c>
      <c r="L16" s="21">
        <f t="shared" si="2"/>
        <v>43.76</v>
      </c>
    </row>
    <row r="17" spans="1:12" ht="15">
      <c r="A17" s="6">
        <v>2273</v>
      </c>
      <c r="B17" s="63" t="s">
        <v>14</v>
      </c>
      <c r="C17" s="63"/>
      <c r="D17" s="63"/>
      <c r="E17" s="63"/>
      <c r="F17" s="25">
        <v>1784534</v>
      </c>
      <c r="G17" s="25">
        <v>1028634</v>
      </c>
      <c r="H17" s="25">
        <v>869652.75</v>
      </c>
      <c r="I17" s="25">
        <v>109656.55</v>
      </c>
      <c r="J17" s="21">
        <f t="shared" si="0"/>
        <v>158981.25</v>
      </c>
      <c r="K17" s="21">
        <f t="shared" si="1"/>
        <v>84.54</v>
      </c>
      <c r="L17" s="21">
        <f t="shared" si="2"/>
        <v>48.73</v>
      </c>
    </row>
    <row r="18" spans="1:12" ht="15">
      <c r="A18" s="6">
        <v>2274</v>
      </c>
      <c r="B18" s="63" t="s">
        <v>13</v>
      </c>
      <c r="C18" s="63"/>
      <c r="D18" s="63"/>
      <c r="E18" s="63"/>
      <c r="F18" s="25">
        <v>2816779</v>
      </c>
      <c r="G18" s="25">
        <v>1747315</v>
      </c>
      <c r="H18" s="25">
        <v>995153.44</v>
      </c>
      <c r="I18" s="25">
        <v>21247.19</v>
      </c>
      <c r="J18" s="21">
        <f t="shared" si="0"/>
        <v>752161.56</v>
      </c>
      <c r="K18" s="21">
        <f t="shared" si="1"/>
        <v>56.95</v>
      </c>
      <c r="L18" s="21">
        <f t="shared" si="2"/>
        <v>35.33</v>
      </c>
    </row>
    <row r="19" spans="1:12" ht="15">
      <c r="A19" s="6">
        <v>2275</v>
      </c>
      <c r="B19" s="63" t="s">
        <v>12</v>
      </c>
      <c r="C19" s="63"/>
      <c r="D19" s="63"/>
      <c r="E19" s="63"/>
      <c r="F19" s="25">
        <v>526016</v>
      </c>
      <c r="G19" s="25">
        <v>391002</v>
      </c>
      <c r="H19" s="25">
        <v>142157.61</v>
      </c>
      <c r="I19" s="25">
        <v>0</v>
      </c>
      <c r="J19" s="21">
        <f t="shared" si="0"/>
        <v>248844.39</v>
      </c>
      <c r="K19" s="21">
        <f t="shared" si="1"/>
        <v>36.36</v>
      </c>
      <c r="L19" s="21">
        <f t="shared" si="2"/>
        <v>27.03</v>
      </c>
    </row>
    <row r="20" spans="1:12" ht="45" customHeight="1">
      <c r="A20" s="6">
        <v>2282</v>
      </c>
      <c r="B20" s="67" t="s">
        <v>11</v>
      </c>
      <c r="C20" s="67"/>
      <c r="D20" s="67"/>
      <c r="E20" s="67"/>
      <c r="F20" s="25">
        <v>89737</v>
      </c>
      <c r="G20" s="25">
        <v>44237</v>
      </c>
      <c r="H20" s="25">
        <v>3501.19</v>
      </c>
      <c r="I20" s="25">
        <v>0</v>
      </c>
      <c r="J20" s="21">
        <f t="shared" si="0"/>
        <v>40735.81</v>
      </c>
      <c r="K20" s="21">
        <f t="shared" si="1"/>
        <v>7.91</v>
      </c>
      <c r="L20" s="21">
        <f t="shared" si="2"/>
        <v>3.9</v>
      </c>
    </row>
    <row r="21" spans="1:12" ht="23.25" customHeight="1">
      <c r="A21" s="6">
        <v>2610</v>
      </c>
      <c r="B21" s="67" t="s">
        <v>10</v>
      </c>
      <c r="C21" s="67"/>
      <c r="D21" s="67"/>
      <c r="E21" s="67"/>
      <c r="F21" s="25">
        <v>2711000</v>
      </c>
      <c r="G21" s="25">
        <v>2710000</v>
      </c>
      <c r="H21" s="25">
        <v>408816.05</v>
      </c>
      <c r="I21" s="25">
        <v>10000</v>
      </c>
      <c r="J21" s="21">
        <f t="shared" si="0"/>
        <v>2301183.95</v>
      </c>
      <c r="K21" s="21">
        <f t="shared" si="1"/>
        <v>15.09</v>
      </c>
      <c r="L21" s="21">
        <f t="shared" si="2"/>
        <v>15.08</v>
      </c>
    </row>
    <row r="22" spans="1:12" ht="23.25" customHeight="1">
      <c r="A22" s="6">
        <v>2620</v>
      </c>
      <c r="B22" s="82" t="s">
        <v>28</v>
      </c>
      <c r="C22" s="83"/>
      <c r="D22" s="83"/>
      <c r="E22" s="84"/>
      <c r="F22" s="25">
        <v>19783581</v>
      </c>
      <c r="G22" s="25">
        <v>11581675</v>
      </c>
      <c r="H22" s="25">
        <v>10790075</v>
      </c>
      <c r="I22" s="25">
        <v>948625</v>
      </c>
      <c r="J22" s="21">
        <f t="shared" si="0"/>
        <v>791600</v>
      </c>
      <c r="K22" s="21">
        <f t="shared" si="1"/>
        <v>93.17</v>
      </c>
      <c r="L22" s="21">
        <f t="shared" si="2"/>
        <v>54.54</v>
      </c>
    </row>
    <row r="23" spans="1:12" ht="15.75" hidden="1">
      <c r="A23" s="6">
        <v>2710</v>
      </c>
      <c r="B23" s="63" t="s">
        <v>9</v>
      </c>
      <c r="C23" s="63"/>
      <c r="D23" s="63"/>
      <c r="E23" s="63"/>
      <c r="F23" s="34"/>
      <c r="G23" s="34"/>
      <c r="H23" s="35"/>
      <c r="I23" s="35"/>
      <c r="J23" s="21">
        <f t="shared" si="0"/>
        <v>0</v>
      </c>
      <c r="K23" s="21"/>
      <c r="L23" s="21"/>
    </row>
    <row r="24" spans="1:12" ht="15.75" hidden="1">
      <c r="A24" s="6">
        <v>2720</v>
      </c>
      <c r="B24" s="63" t="s">
        <v>8</v>
      </c>
      <c r="C24" s="63"/>
      <c r="D24" s="63"/>
      <c r="E24" s="63"/>
      <c r="F24" s="29"/>
      <c r="G24" s="29"/>
      <c r="H24" s="29"/>
      <c r="I24" s="29"/>
      <c r="J24" s="21">
        <f t="shared" si="0"/>
        <v>0</v>
      </c>
      <c r="K24" s="21"/>
      <c r="L24" s="21"/>
    </row>
    <row r="25" spans="1:12" ht="15">
      <c r="A25" s="6">
        <v>2730</v>
      </c>
      <c r="B25" s="63" t="s">
        <v>7</v>
      </c>
      <c r="C25" s="63"/>
      <c r="D25" s="63"/>
      <c r="E25" s="63"/>
      <c r="F25" s="25">
        <v>103240849.02</v>
      </c>
      <c r="G25" s="25">
        <v>58024493.74</v>
      </c>
      <c r="H25" s="25">
        <v>47424894.7</v>
      </c>
      <c r="I25" s="25">
        <v>668378.54</v>
      </c>
      <c r="J25" s="21">
        <f t="shared" si="0"/>
        <v>10599599.04</v>
      </c>
      <c r="K25" s="21">
        <f t="shared" si="1"/>
        <v>81.73</v>
      </c>
      <c r="L25" s="21">
        <f t="shared" si="2"/>
        <v>45.94</v>
      </c>
    </row>
    <row r="26" spans="1:12" ht="15">
      <c r="A26" s="6">
        <v>2800</v>
      </c>
      <c r="B26" s="63" t="s">
        <v>6</v>
      </c>
      <c r="C26" s="63"/>
      <c r="D26" s="63"/>
      <c r="E26" s="63"/>
      <c r="F26" s="25">
        <v>194159</v>
      </c>
      <c r="G26" s="25">
        <v>151603</v>
      </c>
      <c r="H26" s="25">
        <v>68285.66</v>
      </c>
      <c r="I26" s="25">
        <v>1921</v>
      </c>
      <c r="J26" s="21">
        <f t="shared" si="0"/>
        <v>83317.34</v>
      </c>
      <c r="K26" s="21">
        <f t="shared" si="1"/>
        <v>45.04</v>
      </c>
      <c r="L26" s="21">
        <f t="shared" si="2"/>
        <v>35.17</v>
      </c>
    </row>
    <row r="27" spans="1:12" ht="15">
      <c r="A27" s="6">
        <v>9000</v>
      </c>
      <c r="B27" s="64" t="s">
        <v>29</v>
      </c>
      <c r="C27" s="65"/>
      <c r="D27" s="65"/>
      <c r="E27" s="66"/>
      <c r="F27" s="25">
        <v>640000</v>
      </c>
      <c r="G27" s="25">
        <v>496000</v>
      </c>
      <c r="H27" s="25">
        <v>0</v>
      </c>
      <c r="I27" s="25">
        <v>0</v>
      </c>
      <c r="J27" s="21">
        <f t="shared" si="0"/>
        <v>496000</v>
      </c>
      <c r="K27" s="21">
        <f>H27/G27*100</f>
        <v>0</v>
      </c>
      <c r="L27" s="21">
        <f t="shared" si="2"/>
        <v>0</v>
      </c>
    </row>
    <row r="28" spans="1:12" ht="25.5" customHeight="1">
      <c r="A28" s="7">
        <v>3000</v>
      </c>
      <c r="B28" s="71" t="s">
        <v>27</v>
      </c>
      <c r="C28" s="72"/>
      <c r="D28" s="72"/>
      <c r="E28" s="73"/>
      <c r="F28" s="33">
        <f>капітальні!C14</f>
        <v>4927620</v>
      </c>
      <c r="G28" s="33">
        <f>капітальні!D14</f>
        <v>4898460</v>
      </c>
      <c r="H28" s="33">
        <f>капітальні!E14</f>
        <v>1291017</v>
      </c>
      <c r="I28" s="33">
        <f>капітальні!F14</f>
        <v>2308</v>
      </c>
      <c r="J28" s="37">
        <f>капітальні!G14</f>
        <v>3607443</v>
      </c>
      <c r="K28" s="23">
        <f t="shared" si="1"/>
        <v>26.36</v>
      </c>
      <c r="L28" s="22">
        <f t="shared" si="2"/>
        <v>26.2</v>
      </c>
    </row>
    <row r="29" spans="1:12" ht="15.75">
      <c r="A29" s="68" t="s">
        <v>25</v>
      </c>
      <c r="B29" s="69"/>
      <c r="C29" s="69"/>
      <c r="D29" s="69"/>
      <c r="E29" s="70"/>
      <c r="F29" s="36">
        <f>SUM(F7:F28)-F15-F16-F17-F18-F19</f>
        <v>249314598.02</v>
      </c>
      <c r="G29" s="36">
        <f>SUM(G7:G28)-G15-G16-G17-G18-G19</f>
        <v>153499690.36</v>
      </c>
      <c r="H29" s="36">
        <f>SUM(H7:H28)-H15-H16-H17-H18-H19</f>
        <v>119195609.53</v>
      </c>
      <c r="I29" s="36">
        <f>SUM(I7:I28)-I15-I16-I17-I18-I19</f>
        <v>9535184.41</v>
      </c>
      <c r="J29" s="22">
        <f>SUM(J7:J28)-J15-J16-J17-J18-J19</f>
        <v>34304080.83</v>
      </c>
      <c r="K29" s="22">
        <f>H29/G29*100</f>
        <v>77.65</v>
      </c>
      <c r="L29" s="22">
        <f>H29/F29*100</f>
        <v>47.81</v>
      </c>
    </row>
    <row r="30" spans="6:14" ht="15">
      <c r="F30" s="31"/>
      <c r="G30" s="31"/>
      <c r="H30" s="31"/>
      <c r="I30" s="31"/>
      <c r="J30" s="31"/>
      <c r="K30" s="31"/>
      <c r="L30" s="31"/>
      <c r="N30" s="3"/>
    </row>
    <row r="31" spans="6:12" ht="15">
      <c r="F31" s="31">
        <f>F29-F28</f>
        <v>244386978.02</v>
      </c>
      <c r="G31" s="31">
        <f>G29-G28</f>
        <v>148601230.36</v>
      </c>
      <c r="H31" s="31">
        <f>H29-H28</f>
        <v>117904592.53</v>
      </c>
      <c r="I31" s="31">
        <f>I29-I28</f>
        <v>9532876.41</v>
      </c>
      <c r="J31" s="31">
        <f>J29-J28</f>
        <v>30696637.83</v>
      </c>
      <c r="K31" s="31"/>
      <c r="L31" s="31"/>
    </row>
    <row r="32" spans="6:12" ht="12.75">
      <c r="F32" s="13"/>
      <c r="G32" s="13"/>
      <c r="H32" s="13"/>
      <c r="I32" s="13"/>
      <c r="J32" s="13"/>
      <c r="K32" s="13"/>
      <c r="L32" s="13"/>
    </row>
    <row r="33" spans="6:12" ht="12.75">
      <c r="F33" s="4"/>
      <c r="G33" s="4"/>
      <c r="H33" s="4"/>
      <c r="I33" s="4"/>
      <c r="J33" s="4"/>
      <c r="K33" s="4"/>
      <c r="L33" s="4"/>
    </row>
    <row r="34" spans="6:10" ht="12.75">
      <c r="F34" s="13"/>
      <c r="G34" s="13"/>
      <c r="H34" s="13"/>
      <c r="I34" s="13"/>
      <c r="J34" s="13"/>
    </row>
    <row r="35" spans="6:10" ht="12.75">
      <c r="F35" s="4"/>
      <c r="G35" s="4"/>
      <c r="H35" s="4"/>
      <c r="I35" s="4"/>
      <c r="J35" s="4"/>
    </row>
    <row r="36" spans="6:9" ht="12.75">
      <c r="F36" s="4"/>
      <c r="G36" s="4"/>
      <c r="H36" s="4"/>
      <c r="I36" s="4"/>
    </row>
    <row r="37" spans="6:10" ht="12.75">
      <c r="F37" s="4"/>
      <c r="G37" s="4"/>
      <c r="H37" s="4"/>
      <c r="I37" s="4"/>
      <c r="J37" s="4"/>
    </row>
    <row r="38" spans="6:10" ht="12.75">
      <c r="F38" s="4"/>
      <c r="G38" s="4"/>
      <c r="H38" s="4"/>
      <c r="I38" s="4"/>
      <c r="J38" s="4"/>
    </row>
    <row r="40" spans="6:10" ht="12.75">
      <c r="F40" s="4"/>
      <c r="G40" s="4"/>
      <c r="H40" s="4"/>
      <c r="I40" s="4"/>
      <c r="J40" s="4"/>
    </row>
    <row r="41" spans="6:10" ht="12.75">
      <c r="F41" s="4"/>
      <c r="G41" s="4"/>
      <c r="H41" s="4"/>
      <c r="I41" s="4"/>
      <c r="J41" s="4"/>
    </row>
  </sheetData>
  <sheetProtection/>
  <mergeCells count="32">
    <mergeCell ref="A5:A6"/>
    <mergeCell ref="B22:E22"/>
    <mergeCell ref="B16:E16"/>
    <mergeCell ref="B20:E20"/>
    <mergeCell ref="B14:E14"/>
    <mergeCell ref="B17:E17"/>
    <mergeCell ref="B13:E13"/>
    <mergeCell ref="K5:L5"/>
    <mergeCell ref="F5:F6"/>
    <mergeCell ref="B5:E6"/>
    <mergeCell ref="J5:J6"/>
    <mergeCell ref="H5:H6"/>
    <mergeCell ref="C2:K2"/>
    <mergeCell ref="A29:E29"/>
    <mergeCell ref="B7:E7"/>
    <mergeCell ref="B8:E8"/>
    <mergeCell ref="B9:E9"/>
    <mergeCell ref="B10:E10"/>
    <mergeCell ref="B12:E12"/>
    <mergeCell ref="B11:E11"/>
    <mergeCell ref="B15:E15"/>
    <mergeCell ref="B19:E19"/>
    <mergeCell ref="B28:E28"/>
    <mergeCell ref="B24:E24"/>
    <mergeCell ref="I5:I6"/>
    <mergeCell ref="G5:G6"/>
    <mergeCell ref="B26:E26"/>
    <mergeCell ref="B18:E18"/>
    <mergeCell ref="B27:E27"/>
    <mergeCell ref="B23:E23"/>
    <mergeCell ref="B25:E25"/>
    <mergeCell ref="B21:E21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unknown</cp:lastModifiedBy>
  <cp:lastPrinted>2016-10-21T10:35:40Z</cp:lastPrinted>
  <dcterms:created xsi:type="dcterms:W3CDTF">2015-03-10T06:31:09Z</dcterms:created>
  <dcterms:modified xsi:type="dcterms:W3CDTF">2019-07-05T08:37:32Z</dcterms:modified>
  <cp:category/>
  <cp:version/>
  <cp:contentType/>
  <cp:contentStatus/>
</cp:coreProperties>
</file>